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intron\Documents\"/>
    </mc:Choice>
  </mc:AlternateContent>
  <bookViews>
    <workbookView xWindow="0" yWindow="0" windowWidth="20490" windowHeight="7365"/>
  </bookViews>
  <sheets>
    <sheet name="Sheet1" sheetId="1" r:id="rId1"/>
    <sheet name="standard curv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H11" i="3"/>
  <c r="F3" i="1"/>
  <c r="E15" i="1"/>
  <c r="E16" i="1"/>
  <c r="E17" i="1"/>
  <c r="E18" i="1"/>
  <c r="E19" i="1"/>
  <c r="E20" i="1"/>
  <c r="E21" i="1"/>
  <c r="E22" i="1"/>
  <c r="F22" i="1" s="1"/>
  <c r="F21" i="1"/>
  <c r="F15" i="1"/>
  <c r="F16" i="1"/>
  <c r="F17" i="1"/>
  <c r="F18" i="1"/>
  <c r="F19" i="1"/>
  <c r="F20" i="1"/>
  <c r="F14" i="1"/>
  <c r="I11" i="3"/>
  <c r="J11" i="3"/>
  <c r="F3" i="3"/>
  <c r="F10" i="3"/>
  <c r="F9" i="3"/>
  <c r="F8" i="3"/>
  <c r="F7" i="3"/>
  <c r="F6" i="3"/>
  <c r="F5" i="3"/>
  <c r="F4" i="3"/>
  <c r="F8" i="1"/>
  <c r="F10" i="1"/>
  <c r="F9" i="1"/>
  <c r="F7" i="1"/>
  <c r="F6" i="1"/>
  <c r="F5" i="1"/>
  <c r="F4" i="1"/>
</calcChain>
</file>

<file path=xl/sharedStrings.xml><?xml version="1.0" encoding="utf-8"?>
<sst xmlns="http://schemas.openxmlformats.org/spreadsheetml/2006/main" count="83" uniqueCount="45">
  <si>
    <t>Unknows:</t>
  </si>
  <si>
    <t>A3, A4</t>
  </si>
  <si>
    <t>A5, A6</t>
  </si>
  <si>
    <t>H3, H4</t>
  </si>
  <si>
    <t>G3, G4</t>
  </si>
  <si>
    <t>F3, F4</t>
  </si>
  <si>
    <t>E3, E4</t>
  </si>
  <si>
    <t>D3, D4</t>
  </si>
  <si>
    <t>C3, C3</t>
  </si>
  <si>
    <t>B3, B4</t>
  </si>
  <si>
    <t>Well</t>
  </si>
  <si>
    <t>Animal</t>
  </si>
  <si>
    <t>ABS avg</t>
  </si>
  <si>
    <t>Concentration</t>
  </si>
  <si>
    <t>Cow 1 Week 1</t>
  </si>
  <si>
    <t>Cow 1 Week 2</t>
  </si>
  <si>
    <t>Cow 1 Week 3</t>
  </si>
  <si>
    <t>Cow 3 Week 3</t>
  </si>
  <si>
    <t>Cow 3 Week 2</t>
  </si>
  <si>
    <t>Cow 3 Week 1</t>
  </si>
  <si>
    <t>Cow 2 Week 3</t>
  </si>
  <si>
    <t>Cow 2 Week 2</t>
  </si>
  <si>
    <t>Cow 2 Week 1</t>
  </si>
  <si>
    <t>ng/ml</t>
  </si>
  <si>
    <t>A1, A2</t>
  </si>
  <si>
    <t>B1, B2</t>
  </si>
  <si>
    <t>C1, C2</t>
  </si>
  <si>
    <t>D1, D2</t>
  </si>
  <si>
    <t>E1, E2</t>
  </si>
  <si>
    <t>F1, F2</t>
  </si>
  <si>
    <t>G1, G2</t>
  </si>
  <si>
    <t>H1, H2</t>
  </si>
  <si>
    <t>Absorbance 1 (450 nm)</t>
  </si>
  <si>
    <t>Absorbance 2 (450 nm)</t>
  </si>
  <si>
    <t>Units</t>
  </si>
  <si>
    <t>Correlation</t>
  </si>
  <si>
    <t>Abs 1</t>
  </si>
  <si>
    <t>Abs 2</t>
  </si>
  <si>
    <t>Unknowns:</t>
  </si>
  <si>
    <t>Standards:</t>
  </si>
  <si>
    <t>Intercept</t>
  </si>
  <si>
    <t>Slope</t>
  </si>
  <si>
    <t>d</t>
  </si>
  <si>
    <t>p-e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</si>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</sst>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'standard curve'!$B$3:$B$10</c:f>
              <c:numCache>
                <c:formatCode>General</c:formatCode>
                <c:ptCount val="8"/>
                <c:pt idx="0">
                  <c:v>0</c:v>
                </c:pt>
                <c:pt idx="1">
                  <c:v>0.05</c:v>
                </c:pt>
                <c:pt idx="2">
                  <c:v>0.2</c:v>
                </c:pt>
                <c:pt idx="3">
                  <c:v>0.6</c:v>
                </c:pt>
                <c:pt idx="4">
                  <c:v>1.5</c:v>
                </c:pt>
                <c:pt idx="5">
                  <c:v>3</c:v>
                </c:pt>
                <c:pt idx="6">
                  <c:v>6</c:v>
                </c:pt>
                <c:pt idx="7">
                  <c:v>12</c:v>
                </c:pt>
              </c:numCache>
            </c:numRef>
          </c:xVal>
          <c:yVal>
            <c:numRef>
              <c:f>'standard curve'!$F$3:$F$10</c:f>
              <c:numCache>
                <c:formatCode>General</c:formatCode>
                <c:ptCount val="8"/>
                <c:pt idx="0">
                  <c:v>4.1500000000000002E-2</c:v>
                </c:pt>
                <c:pt idx="1">
                  <c:v>4.3999999999999997E-2</c:v>
                </c:pt>
                <c:pt idx="2">
                  <c:v>5.9499999999999997E-2</c:v>
                </c:pt>
                <c:pt idx="3">
                  <c:v>0.16</c:v>
                </c:pt>
                <c:pt idx="4">
                  <c:v>0.44600000000000001</c:v>
                </c:pt>
                <c:pt idx="5">
                  <c:v>0.61699999999999999</c:v>
                </c:pt>
                <c:pt idx="6">
                  <c:v>1.1279999999999999</c:v>
                </c:pt>
                <c:pt idx="7">
                  <c:v>3.1564999999999999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51189984"/>
        <c:axId val="-251179104"/>
      </c:scatterChart>
      <c:valAx>
        <c:axId val="-251189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51179104"/>
        <c:crosses val="autoZero"/>
        <c:crossBetween val="midCat"/>
      </c:valAx>
      <c:valAx>
        <c:axId val="-25117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51189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13</xdr:row>
      <xdr:rowOff>119062</xdr:rowOff>
    </xdr:from>
    <xdr:to>
      <xdr:col>9</xdr:col>
      <xdr:colOff>476250</xdr:colOff>
      <xdr:row>28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G22" sqref="G22"/>
    </sheetView>
  </sheetViews>
  <sheetFormatPr defaultRowHeight="15" x14ac:dyDescent="0.25"/>
  <cols>
    <col min="1" max="1" width="13" customWidth="1"/>
    <col min="2" max="3" width="17.5703125" customWidth="1"/>
    <col min="4" max="4" width="21.28515625" customWidth="1"/>
    <col min="5" max="5" width="22.28515625" customWidth="1"/>
    <col min="6" max="6" width="15.42578125" customWidth="1"/>
    <col min="12" max="12" width="14.5703125" customWidth="1"/>
    <col min="14" max="14" width="14.140625" customWidth="1"/>
  </cols>
  <sheetData>
    <row r="1" spans="1:11" x14ac:dyDescent="0.25">
      <c r="A1" t="s">
        <v>39</v>
      </c>
    </row>
    <row r="2" spans="1:11" x14ac:dyDescent="0.25">
      <c r="A2" t="s">
        <v>10</v>
      </c>
      <c r="B2" t="s">
        <v>13</v>
      </c>
      <c r="C2" t="s">
        <v>34</v>
      </c>
      <c r="D2" t="s">
        <v>32</v>
      </c>
      <c r="E2" t="s">
        <v>33</v>
      </c>
      <c r="F2" t="s">
        <v>12</v>
      </c>
    </row>
    <row r="3" spans="1:11" x14ac:dyDescent="0.25">
      <c r="A3" t="s">
        <v>24</v>
      </c>
      <c r="B3">
        <v>0</v>
      </c>
      <c r="C3" t="s">
        <v>23</v>
      </c>
      <c r="D3">
        <v>4.2000000000000003E-2</v>
      </c>
      <c r="E3">
        <v>4.1000000000000002E-2</v>
      </c>
      <c r="F3">
        <f>AVERAGE(D3:E3)</f>
        <v>4.1500000000000002E-2</v>
      </c>
    </row>
    <row r="4" spans="1:11" x14ac:dyDescent="0.25">
      <c r="A4" t="s">
        <v>25</v>
      </c>
      <c r="B4">
        <v>0.05</v>
      </c>
      <c r="C4" t="s">
        <v>23</v>
      </c>
      <c r="D4">
        <v>4.3999999999999997E-2</v>
      </c>
      <c r="E4">
        <v>4.3999999999999997E-2</v>
      </c>
      <c r="F4">
        <f t="shared" ref="F4:F10" si="0">AVERAGE(D4:E4)</f>
        <v>4.3999999999999997E-2</v>
      </c>
    </row>
    <row r="5" spans="1:11" x14ac:dyDescent="0.25">
      <c r="A5" t="s">
        <v>26</v>
      </c>
      <c r="B5">
        <v>0.2</v>
      </c>
      <c r="C5" t="s">
        <v>23</v>
      </c>
      <c r="D5">
        <v>5.6000000000000001E-2</v>
      </c>
      <c r="E5">
        <v>6.3E-2</v>
      </c>
      <c r="F5">
        <f t="shared" si="0"/>
        <v>5.9499999999999997E-2</v>
      </c>
    </row>
    <row r="6" spans="1:11" x14ac:dyDescent="0.25">
      <c r="A6" t="s">
        <v>27</v>
      </c>
      <c r="B6">
        <v>0.6</v>
      </c>
      <c r="C6" t="s">
        <v>23</v>
      </c>
      <c r="D6">
        <v>0.13800000000000001</v>
      </c>
      <c r="E6">
        <v>0.182</v>
      </c>
      <c r="F6">
        <f t="shared" si="0"/>
        <v>0.16</v>
      </c>
    </row>
    <row r="7" spans="1:11" x14ac:dyDescent="0.25">
      <c r="A7" t="s">
        <v>28</v>
      </c>
      <c r="B7">
        <v>1.5</v>
      </c>
      <c r="C7" t="s">
        <v>23</v>
      </c>
      <c r="D7">
        <v>0.46200000000000002</v>
      </c>
      <c r="E7" s="1">
        <v>0.43</v>
      </c>
      <c r="F7">
        <f t="shared" si="0"/>
        <v>0.44600000000000001</v>
      </c>
    </row>
    <row r="8" spans="1:11" x14ac:dyDescent="0.25">
      <c r="A8" t="s">
        <v>29</v>
      </c>
      <c r="B8">
        <v>3</v>
      </c>
      <c r="C8" t="s">
        <v>23</v>
      </c>
      <c r="D8">
        <v>0.432</v>
      </c>
      <c r="E8">
        <v>0.80200000000000005</v>
      </c>
      <c r="F8">
        <f t="shared" si="0"/>
        <v>0.61699999999999999</v>
      </c>
    </row>
    <row r="9" spans="1:11" x14ac:dyDescent="0.25">
      <c r="A9" t="s">
        <v>30</v>
      </c>
      <c r="B9">
        <v>6</v>
      </c>
      <c r="C9" t="s">
        <v>23</v>
      </c>
      <c r="D9">
        <v>1.2749999999999999</v>
      </c>
      <c r="E9">
        <v>0.98099999999999998</v>
      </c>
      <c r="F9">
        <f t="shared" si="0"/>
        <v>1.1279999999999999</v>
      </c>
    </row>
    <row r="10" spans="1:11" x14ac:dyDescent="0.25">
      <c r="A10" t="s">
        <v>31</v>
      </c>
      <c r="B10">
        <v>12</v>
      </c>
      <c r="C10" t="s">
        <v>23</v>
      </c>
      <c r="D10" s="1">
        <v>3.53</v>
      </c>
      <c r="E10">
        <v>2.7829999999999999</v>
      </c>
      <c r="F10">
        <f t="shared" si="0"/>
        <v>3.1564999999999999</v>
      </c>
      <c r="K10" s="1"/>
    </row>
    <row r="12" spans="1:11" x14ac:dyDescent="0.25">
      <c r="A12" t="s">
        <v>38</v>
      </c>
    </row>
    <row r="13" spans="1:11" x14ac:dyDescent="0.25">
      <c r="A13" t="s">
        <v>10</v>
      </c>
      <c r="B13" t="s">
        <v>11</v>
      </c>
      <c r="C13" t="s">
        <v>36</v>
      </c>
      <c r="D13" t="s">
        <v>37</v>
      </c>
      <c r="E13" t="s">
        <v>12</v>
      </c>
      <c r="F13" t="s">
        <v>13</v>
      </c>
    </row>
    <row r="14" spans="1:11" x14ac:dyDescent="0.25">
      <c r="A14" t="s">
        <v>1</v>
      </c>
      <c r="B14" t="s">
        <v>14</v>
      </c>
      <c r="C14">
        <v>2.4860000000000002</v>
      </c>
      <c r="D14">
        <v>1.5009999999999999</v>
      </c>
      <c r="E14">
        <f>AVERAGE(C14:D14)</f>
        <v>1.9935</v>
      </c>
      <c r="F14">
        <f>(E14-'standard curve'!$I$11)/'standard curve'!$H$11</f>
        <v>8.0827331370545625</v>
      </c>
      <c r="G14" t="s">
        <v>42</v>
      </c>
      <c r="K14" s="1"/>
    </row>
    <row r="15" spans="1:11" x14ac:dyDescent="0.25">
      <c r="A15" t="s">
        <v>9</v>
      </c>
      <c r="B15" t="s">
        <v>15</v>
      </c>
      <c r="C15" s="1">
        <v>2.36</v>
      </c>
      <c r="D15" s="1">
        <v>2.15</v>
      </c>
      <c r="E15">
        <f t="shared" ref="E15:E22" si="1">AVERAGE(C15:D15)</f>
        <v>2.2549999999999999</v>
      </c>
      <c r="F15">
        <f>(E15-'standard curve'!$I$11)/'standard curve'!$H$11</f>
        <v>9.1320316386055449</v>
      </c>
      <c r="G15" t="s">
        <v>42</v>
      </c>
    </row>
    <row r="16" spans="1:11" x14ac:dyDescent="0.25">
      <c r="A16" t="s">
        <v>8</v>
      </c>
      <c r="B16" t="s">
        <v>16</v>
      </c>
      <c r="C16">
        <v>6.6000000000000003E-2</v>
      </c>
      <c r="D16">
        <v>6.6000000000000003E-2</v>
      </c>
      <c r="E16">
        <f t="shared" si="1"/>
        <v>6.6000000000000003E-2</v>
      </c>
      <c r="F16">
        <f>(E16-'standard curve'!$I$11)/'standard curve'!$H$11</f>
        <v>0.34842009024951648</v>
      </c>
      <c r="G16" t="s">
        <v>43</v>
      </c>
    </row>
    <row r="17" spans="1:7" x14ac:dyDescent="0.25">
      <c r="A17" t="s">
        <v>7</v>
      </c>
      <c r="B17" t="s">
        <v>22</v>
      </c>
      <c r="C17">
        <v>6.2E-2</v>
      </c>
      <c r="D17">
        <v>6.4000000000000001E-2</v>
      </c>
      <c r="E17">
        <f t="shared" si="1"/>
        <v>6.3E-2</v>
      </c>
      <c r="F17">
        <f>(E17-'standard curve'!$I$11)/'standard curve'!$H$11</f>
        <v>0.33638224893153196</v>
      </c>
      <c r="G17" t="s">
        <v>43</v>
      </c>
    </row>
    <row r="18" spans="1:7" x14ac:dyDescent="0.25">
      <c r="A18" t="s">
        <v>6</v>
      </c>
      <c r="B18" t="s">
        <v>21</v>
      </c>
      <c r="C18">
        <v>6.2E-2</v>
      </c>
      <c r="D18">
        <v>5.8000000000000003E-2</v>
      </c>
      <c r="E18">
        <f t="shared" si="1"/>
        <v>0.06</v>
      </c>
      <c r="F18">
        <f>(E18-'standard curve'!$I$11)/'standard curve'!$H$11</f>
        <v>0.32434440761354744</v>
      </c>
      <c r="G18" t="s">
        <v>43</v>
      </c>
    </row>
    <row r="19" spans="1:7" x14ac:dyDescent="0.25">
      <c r="A19" t="s">
        <v>5</v>
      </c>
      <c r="B19" t="s">
        <v>20</v>
      </c>
      <c r="C19">
        <v>1.5189999999999999</v>
      </c>
      <c r="D19">
        <v>1.101</v>
      </c>
      <c r="E19">
        <f t="shared" si="1"/>
        <v>1.31</v>
      </c>
      <c r="F19">
        <f>(E19-'standard curve'!$I$11)/'standard curve'!$H$11</f>
        <v>5.3401116234404249</v>
      </c>
      <c r="G19" t="s">
        <v>42</v>
      </c>
    </row>
    <row r="20" spans="1:7" x14ac:dyDescent="0.25">
      <c r="A20" t="s">
        <v>4</v>
      </c>
      <c r="B20" t="s">
        <v>19</v>
      </c>
      <c r="C20">
        <v>1.3029999999999999</v>
      </c>
      <c r="D20">
        <v>1.4279999999999999</v>
      </c>
      <c r="E20">
        <f t="shared" si="1"/>
        <v>1.3654999999999999</v>
      </c>
      <c r="F20">
        <f>(E20-'standard curve'!$I$11)/'standard curve'!$H$11</f>
        <v>5.562811687823138</v>
      </c>
      <c r="G20" t="s">
        <v>42</v>
      </c>
    </row>
    <row r="21" spans="1:7" x14ac:dyDescent="0.25">
      <c r="A21" t="s">
        <v>3</v>
      </c>
      <c r="B21" t="s">
        <v>18</v>
      </c>
      <c r="C21">
        <v>2.4550000000000001</v>
      </c>
      <c r="D21">
        <v>2.508</v>
      </c>
      <c r="E21">
        <f t="shared" si="1"/>
        <v>2.4815</v>
      </c>
      <c r="F21">
        <f>(E21-'standard curve'!$I$11)/'standard curve'!$H$11</f>
        <v>10.040888658113376</v>
      </c>
      <c r="G21" t="s">
        <v>42</v>
      </c>
    </row>
    <row r="22" spans="1:7" x14ac:dyDescent="0.25">
      <c r="A22" t="s">
        <v>2</v>
      </c>
      <c r="B22" t="s">
        <v>17</v>
      </c>
      <c r="C22">
        <v>1.1950000000000001</v>
      </c>
      <c r="D22">
        <v>1.1910000000000001</v>
      </c>
      <c r="E22">
        <f t="shared" si="1"/>
        <v>1.1930000000000001</v>
      </c>
      <c r="F22">
        <f>(E22-'standard curve'!$I$11)/'standard curve'!$H$11</f>
        <v>4.8706358120390298</v>
      </c>
      <c r="G2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6" sqref="J6"/>
    </sheetView>
  </sheetViews>
  <sheetFormatPr defaultRowHeight="15" x14ac:dyDescent="0.25"/>
  <cols>
    <col min="1" max="1" width="11.28515625" customWidth="1"/>
    <col min="2" max="2" width="13.7109375" bestFit="1" customWidth="1"/>
    <col min="4" max="5" width="21.42578125" bestFit="1" customWidth="1"/>
    <col min="6" max="6" width="7.85546875" bestFit="1" customWidth="1"/>
    <col min="10" max="10" width="12.42578125" customWidth="1"/>
  </cols>
  <sheetData>
    <row r="1" spans="1:10" x14ac:dyDescent="0.25">
      <c r="A1" t="s">
        <v>0</v>
      </c>
    </row>
    <row r="2" spans="1:10" x14ac:dyDescent="0.25">
      <c r="A2" t="s">
        <v>10</v>
      </c>
      <c r="B2" t="s">
        <v>13</v>
      </c>
      <c r="C2" t="s">
        <v>34</v>
      </c>
      <c r="D2" t="s">
        <v>32</v>
      </c>
      <c r="E2" t="s">
        <v>33</v>
      </c>
      <c r="F2" t="s">
        <v>12</v>
      </c>
      <c r="H2" t="s">
        <v>41</v>
      </c>
      <c r="I2" t="s">
        <v>40</v>
      </c>
      <c r="J2" t="s">
        <v>35</v>
      </c>
    </row>
    <row r="3" spans="1:10" x14ac:dyDescent="0.25">
      <c r="A3" t="s">
        <v>24</v>
      </c>
      <c r="B3">
        <v>0</v>
      </c>
      <c r="C3" t="s">
        <v>23</v>
      </c>
      <c r="D3">
        <v>4.2000000000000003E-2</v>
      </c>
      <c r="E3">
        <v>4.1000000000000002E-2</v>
      </c>
      <c r="F3">
        <f>AVERAGE(D3:E3)</f>
        <v>4.1500000000000002E-2</v>
      </c>
    </row>
    <row r="4" spans="1:10" x14ac:dyDescent="0.25">
      <c r="A4" t="s">
        <v>25</v>
      </c>
      <c r="B4">
        <v>0.05</v>
      </c>
      <c r="C4" t="s">
        <v>23</v>
      </c>
      <c r="D4">
        <v>4.3999999999999997E-2</v>
      </c>
      <c r="E4">
        <v>4.3999999999999997E-2</v>
      </c>
      <c r="F4">
        <f t="shared" ref="F4:F10" si="0">AVERAGE(D4:E4)</f>
        <v>4.3999999999999997E-2</v>
      </c>
    </row>
    <row r="5" spans="1:10" x14ac:dyDescent="0.25">
      <c r="A5" t="s">
        <v>26</v>
      </c>
      <c r="B5">
        <v>0.2</v>
      </c>
      <c r="C5" t="s">
        <v>23</v>
      </c>
      <c r="D5">
        <v>5.6000000000000001E-2</v>
      </c>
      <c r="E5">
        <v>6.3E-2</v>
      </c>
      <c r="F5">
        <f t="shared" si="0"/>
        <v>5.9499999999999997E-2</v>
      </c>
    </row>
    <row r="6" spans="1:10" x14ac:dyDescent="0.25">
      <c r="A6" t="s">
        <v>27</v>
      </c>
      <c r="B6">
        <v>0.6</v>
      </c>
      <c r="C6" t="s">
        <v>23</v>
      </c>
      <c r="D6">
        <v>0.13800000000000001</v>
      </c>
      <c r="E6">
        <v>0.182</v>
      </c>
      <c r="F6">
        <f t="shared" si="0"/>
        <v>0.16</v>
      </c>
    </row>
    <row r="7" spans="1:10" x14ac:dyDescent="0.25">
      <c r="A7" t="s">
        <v>28</v>
      </c>
      <c r="B7">
        <v>1.5</v>
      </c>
      <c r="C7" t="s">
        <v>23</v>
      </c>
      <c r="D7">
        <v>0.46200000000000002</v>
      </c>
      <c r="E7" s="1">
        <v>0.43</v>
      </c>
      <c r="F7">
        <f t="shared" si="0"/>
        <v>0.44600000000000001</v>
      </c>
    </row>
    <row r="8" spans="1:10" x14ac:dyDescent="0.25">
      <c r="A8" t="s">
        <v>29</v>
      </c>
      <c r="B8">
        <v>3</v>
      </c>
      <c r="C8" t="s">
        <v>23</v>
      </c>
      <c r="D8">
        <v>0.432</v>
      </c>
      <c r="E8">
        <v>0.80200000000000005</v>
      </c>
      <c r="F8">
        <f t="shared" si="0"/>
        <v>0.61699999999999999</v>
      </c>
    </row>
    <row r="9" spans="1:10" x14ac:dyDescent="0.25">
      <c r="A9" t="s">
        <v>30</v>
      </c>
      <c r="B9">
        <v>6</v>
      </c>
      <c r="C9" t="s">
        <v>23</v>
      </c>
      <c r="D9">
        <v>1.2749999999999999</v>
      </c>
      <c r="E9">
        <v>0.98099999999999998</v>
      </c>
      <c r="F9">
        <f t="shared" si="0"/>
        <v>1.1279999999999999</v>
      </c>
    </row>
    <row r="10" spans="1:10" x14ac:dyDescent="0.25">
      <c r="A10" t="s">
        <v>31</v>
      </c>
      <c r="B10">
        <v>12</v>
      </c>
      <c r="C10" t="s">
        <v>23</v>
      </c>
      <c r="D10" s="1">
        <v>3.53</v>
      </c>
      <c r="E10">
        <v>2.7829999999999999</v>
      </c>
      <c r="F10">
        <f t="shared" si="0"/>
        <v>3.1564999999999999</v>
      </c>
    </row>
    <row r="11" spans="1:10" x14ac:dyDescent="0.25">
      <c r="H11">
        <f>SLOPE(F3:F10,B3:B10)</f>
        <v>0.24921411744462912</v>
      </c>
      <c r="I11">
        <f>INTERCEPT(F3:F10,B3:B10)</f>
        <v>-2.0831205291511279E-2</v>
      </c>
      <c r="J11">
        <f>CORREL(F3:F10,B3:B10)</f>
        <v>0.98820737069263986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standard curve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Ocintron</dc:creator>
  <cp:lastModifiedBy>Ocintron</cp:lastModifiedBy>
  <dcterms:created xsi:type="dcterms:W3CDTF">2019-04-02T13:07:18Z</dcterms:created>
  <dcterms:modified xsi:type="dcterms:W3CDTF">2019-04-02T22:05:46Z</dcterms:modified>
</cp:coreProperties>
</file>